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finspin\Desktop\Информация на сайт 9мес.2024г\"/>
    </mc:Choice>
  </mc:AlternateContent>
  <xr:revisionPtr revIDLastSave="0" documentId="8_{22F54BCB-B117-4D18-87FA-0B644761EE1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9мес2024" sheetId="9" r:id="rId1"/>
  </sheets>
  <definedNames>
    <definedName name="_xlnm.Print_Area" localSheetId="0">'9мес2024'!$A$1:$S$32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9" l="1"/>
  <c r="J18" i="9" l="1"/>
  <c r="J19" i="9" s="1"/>
  <c r="M18" i="9"/>
  <c r="M19" i="9" s="1"/>
  <c r="R18" i="9" l="1"/>
  <c r="S10" i="9" l="1"/>
  <c r="S11" i="9"/>
  <c r="S12" i="9"/>
  <c r="S13" i="9"/>
  <c r="S14" i="9"/>
  <c r="S15" i="9"/>
  <c r="S16" i="9"/>
  <c r="S17" i="9"/>
  <c r="S9" i="9"/>
  <c r="R19" i="9"/>
  <c r="O16" i="9" l="1"/>
  <c r="P16" i="9"/>
  <c r="P10" i="9"/>
  <c r="P11" i="9"/>
  <c r="P12" i="9"/>
  <c r="P13" i="9"/>
  <c r="P14" i="9"/>
  <c r="P15" i="9"/>
  <c r="P17" i="9"/>
  <c r="O10" i="9"/>
  <c r="O11" i="9"/>
  <c r="O12" i="9"/>
  <c r="O13" i="9"/>
  <c r="O14" i="9"/>
  <c r="O15" i="9"/>
  <c r="O17" i="9"/>
  <c r="N10" i="9"/>
  <c r="N11" i="9"/>
  <c r="N12" i="9"/>
  <c r="N13" i="9"/>
  <c r="N14" i="9"/>
  <c r="N15" i="9"/>
  <c r="N16" i="9"/>
  <c r="N17" i="9"/>
  <c r="N9" i="9"/>
  <c r="O9" i="9"/>
  <c r="P9" i="9"/>
  <c r="E18" i="9" l="1"/>
  <c r="E19" i="9" s="1"/>
  <c r="L18" i="9" l="1"/>
  <c r="L19" i="9" s="1"/>
  <c r="K18" i="9"/>
  <c r="K19" i="9" s="1"/>
  <c r="H18" i="9"/>
  <c r="O18" i="9" s="1"/>
  <c r="G18" i="9"/>
  <c r="G19" i="9" s="1"/>
  <c r="F18" i="9"/>
  <c r="F19" i="9" s="1"/>
  <c r="D18" i="9"/>
  <c r="S18" i="9" s="1"/>
  <c r="C18" i="9"/>
  <c r="C19" i="9" s="1"/>
  <c r="Q17" i="9"/>
  <c r="Q16" i="9"/>
  <c r="Q15" i="9"/>
  <c r="Q14" i="9"/>
  <c r="Q13" i="9"/>
  <c r="Q12" i="9"/>
  <c r="Q11" i="9"/>
  <c r="Q10" i="9"/>
  <c r="Q9" i="9"/>
  <c r="D19" i="9" l="1"/>
  <c r="N18" i="9"/>
  <c r="I19" i="9"/>
  <c r="Q19" i="9" s="1"/>
  <c r="P18" i="9"/>
  <c r="H19" i="9"/>
  <c r="O19" i="9" s="1"/>
  <c r="Q18" i="9"/>
  <c r="N19" i="9" l="1"/>
  <c r="S19" i="9"/>
  <c r="P19" i="9"/>
</calcChain>
</file>

<file path=xl/sharedStrings.xml><?xml version="1.0" encoding="utf-8"?>
<sst xmlns="http://schemas.openxmlformats.org/spreadsheetml/2006/main" count="35" uniqueCount="34">
  <si>
    <t>Новомайнское г/п</t>
  </si>
  <si>
    <t>Мулловское г/п</t>
  </si>
  <si>
    <t>Лебяжинское с/п</t>
  </si>
  <si>
    <t>Старосахчинское с/п</t>
  </si>
  <si>
    <t>Тиинское с/п</t>
  </si>
  <si>
    <t>Новоселкинское с/п</t>
  </si>
  <si>
    <t>Рязановское с/п</t>
  </si>
  <si>
    <t>Всего  доходов</t>
  </si>
  <si>
    <t>Итого по поселениям</t>
  </si>
  <si>
    <t xml:space="preserve">  о  поступлении налоговых и неналоговых доходов в консолидированный бюджет МО "Мелекесский район"</t>
  </si>
  <si>
    <t>Николочеремш. с/п</t>
  </si>
  <si>
    <t xml:space="preserve">             СПРАВКА</t>
  </si>
  <si>
    <t>Уточн  бюджет на 11 мес             2018 г</t>
  </si>
  <si>
    <t>%                      выпол плана за        11 месяцев 2018 года</t>
  </si>
  <si>
    <t xml:space="preserve">Факт поступило за декабрь месяц 2018 года  </t>
  </si>
  <si>
    <t>%                      выпол плана за декабрь месяц          2018 года</t>
  </si>
  <si>
    <t>С.В.Сысуева</t>
  </si>
  <si>
    <t>Муниципальный район</t>
  </si>
  <si>
    <t>Начальник Финансового управления</t>
  </si>
  <si>
    <t xml:space="preserve">Евсеева Ирина Ивановна </t>
  </si>
  <si>
    <t>Первоначальный      бюджет на       2023 год</t>
  </si>
  <si>
    <t>Бюджет                   на январь-май 2023 года</t>
  </si>
  <si>
    <t>Бюджет на 9 мес. 2023года</t>
  </si>
  <si>
    <t>Бюджет                   на январь-ноябрь 2023 года</t>
  </si>
  <si>
    <t>% выполнения к бюджету января-ноября 2023г</t>
  </si>
  <si>
    <t>Бюджет                            на                    декабрь месяц       2023 года</t>
  </si>
  <si>
    <t>Факт. поступило за декабрь 2023 года</t>
  </si>
  <si>
    <t>%                      выпол к бюджету декабря месяца          2023 года</t>
  </si>
  <si>
    <t>Отклонение фактического поступления января-декабря 2023 от плана на 2023г</t>
  </si>
  <si>
    <r>
      <t>Факт.           поступ.           31 декабря</t>
    </r>
    <r>
      <rPr>
        <u/>
        <sz val="12"/>
        <color theme="3" tint="-0.249977111117893"/>
        <rFont val="Times New Roman"/>
        <family val="1"/>
        <charset val="204"/>
      </rPr>
      <t xml:space="preserve"> 2023 года</t>
    </r>
  </si>
  <si>
    <t>январь - сентябрь 2024 года</t>
  </si>
  <si>
    <t>Уточненный бюджет на январь -сентябрь 2024 год</t>
  </si>
  <si>
    <t>Факт. поступило за январь-сентябрь 2024 года</t>
  </si>
  <si>
    <t>% выполнения к бюджету января - сентябрь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</si>
</sst>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"/>
  </numFmts>
  <fonts count="18" x14ac:knownFonts="1">
    <font>
      <sz val="10"/>
      <name val="Arial Cyr"/>
      <family val="2"/>
      <charset val="204"/>
    </font>
    <font>
      <sz val="10"/>
      <name val="Cambria"/>
      <family val="1"/>
      <charset val="204"/>
      <scheme val="major"/>
    </font>
    <font>
      <sz val="10"/>
      <color rgb="FF002060"/>
      <name val="Cambria"/>
      <family val="1"/>
      <charset val="204"/>
      <scheme val="major"/>
    </font>
    <font>
      <sz val="12"/>
      <color indexed="62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theme="3" tint="-0.24997711111789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0"/>
      <color theme="4" tint="-0.249977111117893"/>
      <name val="Cambria"/>
      <family val="1"/>
      <charset val="204"/>
      <scheme val="major"/>
    </font>
    <font>
      <b/>
      <sz val="14"/>
      <color indexed="6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  <font>
      <u/>
      <sz val="12"/>
      <color theme="3" tint="-0.24997711111789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4" tint="0.79998168889431442"/>
        <bgColor indexed="27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/>
    <xf numFmtId="0" fontId="11" fillId="0" borderId="0" xfId="0" applyFont="1" applyAlignment="1">
      <alignment horizontal="left"/>
    </xf>
    <xf numFmtId="165" fontId="14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wrapText="1"/>
    </xf>
    <xf numFmtId="4" fontId="6" fillId="4" borderId="1" xfId="0" applyNumberFormat="1" applyFont="1" applyFill="1" applyBorder="1" applyAlignment="1">
      <alignment horizontal="center" vertical="center" wrapText="1"/>
    </xf>
    <xf numFmtId="166" fontId="6" fillId="5" borderId="1" xfId="0" applyNumberFormat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7" fillId="7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 vertical="top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" fontId="16" fillId="4" borderId="1" xfId="0" applyNumberFormat="1" applyFont="1" applyFill="1" applyBorder="1" applyAlignment="1">
      <alignment horizontal="center" vertical="center" wrapText="1"/>
    </xf>
    <xf numFmtId="166" fontId="16" fillId="4" borderId="1" xfId="0" applyNumberFormat="1" applyFont="1" applyFill="1" applyBorder="1" applyAlignment="1">
      <alignment horizontal="center" vertical="center"/>
    </xf>
    <xf numFmtId="166" fontId="16" fillId="5" borderId="1" xfId="0" applyNumberFormat="1" applyFont="1" applyFill="1" applyBorder="1" applyAlignment="1">
      <alignment horizontal="center" vertical="center"/>
    </xf>
    <xf numFmtId="166" fontId="16" fillId="6" borderId="1" xfId="0" applyNumberFormat="1" applyFont="1" applyFill="1" applyBorder="1" applyAlignment="1">
      <alignment horizontal="center" vertical="center"/>
    </xf>
    <xf numFmtId="165" fontId="16" fillId="6" borderId="1" xfId="0" applyNumberFormat="1" applyFont="1" applyFill="1" applyBorder="1" applyAlignment="1">
      <alignment horizontal="center" vertical="center"/>
    </xf>
    <xf numFmtId="4" fontId="17" fillId="2" borderId="1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/>
    </xf>
    <xf numFmtId="166" fontId="17" fillId="3" borderId="1" xfId="0" applyNumberFormat="1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1"/>
  <sheetViews>
    <sheetView tabSelected="1" workbookViewId="0">
      <selection activeCell="J26" sqref="J26"/>
    </sheetView>
  </sheetViews>
  <sheetFormatPr defaultRowHeight="12.75" x14ac:dyDescent="0.2"/>
  <cols>
    <col min="1" max="1" width="4.140625" style="2" customWidth="1"/>
    <col min="2" max="2" width="29.28515625" customWidth="1"/>
    <col min="3" max="3" width="12.140625" hidden="1" customWidth="1"/>
    <col min="4" max="4" width="30.7109375" style="2" customWidth="1"/>
    <col min="5" max="5" width="12.42578125" style="2" hidden="1" customWidth="1"/>
    <col min="6" max="6" width="11.28515625" hidden="1" customWidth="1"/>
    <col min="7" max="7" width="0" hidden="1" customWidth="1"/>
    <col min="8" max="8" width="10" hidden="1" customWidth="1"/>
    <col min="9" max="9" width="13.42578125" hidden="1" customWidth="1"/>
    <col min="10" max="10" width="31" customWidth="1"/>
    <col min="11" max="12" width="0" hidden="1" customWidth="1"/>
    <col min="13" max="13" width="13.5703125" hidden="1" customWidth="1"/>
    <col min="14" max="14" width="32.28515625" customWidth="1"/>
    <col min="15" max="15" width="11.140625" hidden="1" customWidth="1"/>
    <col min="16" max="16" width="13.5703125" hidden="1" customWidth="1"/>
    <col min="17" max="17" width="0" hidden="1" customWidth="1"/>
    <col min="18" max="18" width="12.42578125" style="2" hidden="1" customWidth="1"/>
    <col min="19" max="19" width="1.42578125" hidden="1" customWidth="1"/>
    <col min="20" max="20" width="2.5703125" customWidth="1"/>
  </cols>
  <sheetData>
    <row r="1" spans="2:22" s="2" customFormat="1" x14ac:dyDescent="0.2"/>
    <row r="2" spans="2:22" ht="18.75" x14ac:dyDescent="0.3">
      <c r="B2" s="14"/>
      <c r="C2" s="33" t="s">
        <v>11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5"/>
      <c r="R2" s="5"/>
      <c r="S2" s="14"/>
    </row>
    <row r="3" spans="2:22" ht="15.75" x14ac:dyDescent="0.25">
      <c r="B3" s="34" t="s">
        <v>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2:22" s="2" customFormat="1" ht="21.6" customHeight="1" x14ac:dyDescent="0.25">
      <c r="B4" s="14"/>
      <c r="C4" s="34" t="s">
        <v>30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14"/>
      <c r="R4" s="24"/>
      <c r="S4" s="14"/>
    </row>
    <row r="5" spans="2:22" ht="23.45" customHeight="1" x14ac:dyDescent="0.2"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</row>
    <row r="6" spans="2:22" ht="15" customHeight="1" x14ac:dyDescent="0.2">
      <c r="B6" s="36"/>
      <c r="C6" s="37" t="s">
        <v>20</v>
      </c>
      <c r="D6" s="37" t="s">
        <v>31</v>
      </c>
      <c r="E6" s="38" t="s">
        <v>22</v>
      </c>
      <c r="F6" s="37" t="s">
        <v>21</v>
      </c>
      <c r="G6" s="37" t="s">
        <v>12</v>
      </c>
      <c r="H6" s="37" t="s">
        <v>23</v>
      </c>
      <c r="I6" s="27" t="s">
        <v>25</v>
      </c>
      <c r="J6" s="27" t="s">
        <v>32</v>
      </c>
      <c r="K6" s="27" t="s">
        <v>14</v>
      </c>
      <c r="L6" s="27" t="s">
        <v>13</v>
      </c>
      <c r="M6" s="27" t="s">
        <v>26</v>
      </c>
      <c r="N6" s="27" t="s">
        <v>33</v>
      </c>
      <c r="O6" s="27" t="s">
        <v>24</v>
      </c>
      <c r="P6" s="27" t="s">
        <v>27</v>
      </c>
      <c r="Q6" s="27" t="s">
        <v>15</v>
      </c>
      <c r="R6" s="28" t="s">
        <v>29</v>
      </c>
      <c r="S6" s="28" t="s">
        <v>28</v>
      </c>
    </row>
    <row r="7" spans="2:22" ht="15" customHeight="1" x14ac:dyDescent="0.2">
      <c r="B7" s="36"/>
      <c r="C7" s="37"/>
      <c r="D7" s="37"/>
      <c r="E7" s="39"/>
      <c r="F7" s="37"/>
      <c r="G7" s="37"/>
      <c r="H7" s="37"/>
      <c r="I7" s="27"/>
      <c r="J7" s="27"/>
      <c r="K7" s="27"/>
      <c r="L7" s="27"/>
      <c r="M7" s="27"/>
      <c r="N7" s="27"/>
      <c r="O7" s="27"/>
      <c r="P7" s="27"/>
      <c r="Q7" s="27"/>
      <c r="R7" s="29"/>
      <c r="S7" s="29"/>
    </row>
    <row r="8" spans="2:22" ht="75.2" customHeight="1" x14ac:dyDescent="0.2">
      <c r="B8" s="36"/>
      <c r="C8" s="37"/>
      <c r="D8" s="37"/>
      <c r="E8" s="40"/>
      <c r="F8" s="37"/>
      <c r="G8" s="37"/>
      <c r="H8" s="37"/>
      <c r="I8" s="27"/>
      <c r="J8" s="27"/>
      <c r="K8" s="27"/>
      <c r="L8" s="27"/>
      <c r="M8" s="27"/>
      <c r="N8" s="27"/>
      <c r="O8" s="27"/>
      <c r="P8" s="27"/>
      <c r="Q8" s="27"/>
      <c r="R8" s="30"/>
      <c r="S8" s="30"/>
    </row>
    <row r="9" spans="2:22" ht="28.5" customHeight="1" x14ac:dyDescent="0.2">
      <c r="B9" s="17" t="s">
        <v>17</v>
      </c>
      <c r="C9" s="18">
        <v>106818.4</v>
      </c>
      <c r="D9" s="41">
        <v>114964.7</v>
      </c>
      <c r="E9" s="41">
        <v>92864.1</v>
      </c>
      <c r="F9" s="42"/>
      <c r="G9" s="42"/>
      <c r="H9" s="42"/>
      <c r="I9" s="43">
        <v>21110.6</v>
      </c>
      <c r="J9" s="44">
        <v>116803.4</v>
      </c>
      <c r="K9" s="44"/>
      <c r="L9" s="44"/>
      <c r="M9" s="44">
        <v>24547.8</v>
      </c>
      <c r="N9" s="45">
        <f t="shared" ref="N9:N19" si="0">J9/D9</f>
        <v>1.0159936049935328</v>
      </c>
      <c r="O9" s="20" t="e">
        <f t="shared" ref="O9:O19" si="1">J9/H9</f>
        <v>#DIV/0!</v>
      </c>
      <c r="P9" s="20">
        <f t="shared" ref="P9:P19" si="2">M9/I9</f>
        <v>1.1628186787680124</v>
      </c>
      <c r="Q9" s="20">
        <f t="shared" ref="Q9:Q19" si="3">K9/I9</f>
        <v>0</v>
      </c>
      <c r="R9" s="21">
        <v>702.7</v>
      </c>
      <c r="S9" s="25">
        <f>J9-D9</f>
        <v>1838.6999999999971</v>
      </c>
      <c r="U9" s="1"/>
      <c r="V9" s="1"/>
    </row>
    <row r="10" spans="2:22" ht="17.100000000000001" customHeight="1" x14ac:dyDescent="0.25">
      <c r="B10" s="15" t="s">
        <v>0</v>
      </c>
      <c r="C10" s="11">
        <v>19218.86</v>
      </c>
      <c r="D10" s="46">
        <v>16138.2</v>
      </c>
      <c r="E10" s="46">
        <v>11815.7</v>
      </c>
      <c r="F10" s="47"/>
      <c r="G10" s="47"/>
      <c r="H10" s="47"/>
      <c r="I10" s="48">
        <v>1964.7</v>
      </c>
      <c r="J10" s="47">
        <v>17609</v>
      </c>
      <c r="K10" s="47"/>
      <c r="L10" s="47"/>
      <c r="M10" s="47">
        <v>5950.2</v>
      </c>
      <c r="N10" s="49">
        <f t="shared" si="0"/>
        <v>1.0911377972760283</v>
      </c>
      <c r="O10" s="12" t="e">
        <f t="shared" si="1"/>
        <v>#DIV/0!</v>
      </c>
      <c r="P10" s="12">
        <f t="shared" si="2"/>
        <v>3.0285539777065198</v>
      </c>
      <c r="Q10" s="13">
        <f t="shared" si="3"/>
        <v>0</v>
      </c>
      <c r="R10" s="6">
        <v>159.19999999999999</v>
      </c>
      <c r="S10" s="25">
        <f t="shared" ref="S10:S19" si="4">J10-D10</f>
        <v>1470.7999999999993</v>
      </c>
      <c r="U10" s="1"/>
      <c r="V10" s="1"/>
    </row>
    <row r="11" spans="2:22" ht="17.100000000000001" customHeight="1" x14ac:dyDescent="0.25">
      <c r="B11" s="15" t="s">
        <v>1</v>
      </c>
      <c r="C11" s="11">
        <v>13752.94</v>
      </c>
      <c r="D11" s="46">
        <v>10714.3</v>
      </c>
      <c r="E11" s="46">
        <v>8046.3</v>
      </c>
      <c r="F11" s="47"/>
      <c r="G11" s="47"/>
      <c r="H11" s="47"/>
      <c r="I11" s="48">
        <v>2854.8</v>
      </c>
      <c r="J11" s="47">
        <v>11343.5</v>
      </c>
      <c r="K11" s="47"/>
      <c r="L11" s="47"/>
      <c r="M11" s="47">
        <v>1952.2</v>
      </c>
      <c r="N11" s="49">
        <f t="shared" si="0"/>
        <v>1.0587252550329933</v>
      </c>
      <c r="O11" s="12" t="e">
        <f t="shared" si="1"/>
        <v>#DIV/0!</v>
      </c>
      <c r="P11" s="12">
        <f t="shared" si="2"/>
        <v>0.68383074120779042</v>
      </c>
      <c r="Q11" s="13">
        <f t="shared" si="3"/>
        <v>0</v>
      </c>
      <c r="R11" s="6">
        <v>376.3</v>
      </c>
      <c r="S11" s="25">
        <f t="shared" si="4"/>
        <v>629.20000000000073</v>
      </c>
      <c r="U11" s="1"/>
      <c r="V11" s="1"/>
    </row>
    <row r="12" spans="2:22" ht="17.100000000000001" customHeight="1" x14ac:dyDescent="0.25">
      <c r="B12" s="15" t="s">
        <v>2</v>
      </c>
      <c r="C12" s="11">
        <v>8901.5</v>
      </c>
      <c r="D12" s="46">
        <v>5395.1</v>
      </c>
      <c r="E12" s="46">
        <v>5172.5</v>
      </c>
      <c r="F12" s="47"/>
      <c r="G12" s="47"/>
      <c r="H12" s="47"/>
      <c r="I12" s="48">
        <v>1174</v>
      </c>
      <c r="J12" s="47">
        <v>6174.7</v>
      </c>
      <c r="K12" s="47"/>
      <c r="L12" s="47"/>
      <c r="M12" s="47">
        <v>728</v>
      </c>
      <c r="N12" s="49">
        <f t="shared" si="0"/>
        <v>1.1445014920946783</v>
      </c>
      <c r="O12" s="12" t="e">
        <f t="shared" si="1"/>
        <v>#DIV/0!</v>
      </c>
      <c r="P12" s="12">
        <f t="shared" si="2"/>
        <v>0.62010221465076665</v>
      </c>
      <c r="Q12" s="13">
        <f t="shared" si="3"/>
        <v>0</v>
      </c>
      <c r="R12" s="6">
        <v>27.2</v>
      </c>
      <c r="S12" s="25">
        <f t="shared" si="4"/>
        <v>779.59999999999945</v>
      </c>
      <c r="U12" s="1"/>
      <c r="V12" s="1"/>
    </row>
    <row r="13" spans="2:22" ht="17.100000000000001" customHeight="1" x14ac:dyDescent="0.25">
      <c r="B13" s="15" t="s">
        <v>3</v>
      </c>
      <c r="C13" s="11">
        <v>3546</v>
      </c>
      <c r="D13" s="46">
        <v>1936.6</v>
      </c>
      <c r="E13" s="46">
        <v>1641.1</v>
      </c>
      <c r="F13" s="47"/>
      <c r="G13" s="47"/>
      <c r="H13" s="47"/>
      <c r="I13" s="48">
        <v>773</v>
      </c>
      <c r="J13" s="47">
        <v>2599.1999999999998</v>
      </c>
      <c r="K13" s="47"/>
      <c r="L13" s="47"/>
      <c r="M13" s="47">
        <v>730.2</v>
      </c>
      <c r="N13" s="49">
        <f t="shared" si="0"/>
        <v>1.3421460291232057</v>
      </c>
      <c r="O13" s="12" t="e">
        <f t="shared" si="1"/>
        <v>#DIV/0!</v>
      </c>
      <c r="P13" s="12">
        <f t="shared" si="2"/>
        <v>0.94463130659767147</v>
      </c>
      <c r="Q13" s="10">
        <f t="shared" si="3"/>
        <v>0</v>
      </c>
      <c r="R13" s="6">
        <v>2.1</v>
      </c>
      <c r="S13" s="25">
        <f t="shared" si="4"/>
        <v>662.59999999999991</v>
      </c>
      <c r="U13" s="1"/>
      <c r="V13" s="1"/>
    </row>
    <row r="14" spans="2:22" ht="17.100000000000001" customHeight="1" x14ac:dyDescent="0.25">
      <c r="B14" s="15" t="s">
        <v>4</v>
      </c>
      <c r="C14" s="11">
        <v>7619</v>
      </c>
      <c r="D14" s="46">
        <v>5744</v>
      </c>
      <c r="E14" s="46">
        <v>4133</v>
      </c>
      <c r="F14" s="47"/>
      <c r="G14" s="47"/>
      <c r="H14" s="47"/>
      <c r="I14" s="48">
        <v>810</v>
      </c>
      <c r="J14" s="47">
        <v>6092.5</v>
      </c>
      <c r="K14" s="47"/>
      <c r="L14" s="47"/>
      <c r="M14" s="47">
        <v>883.3</v>
      </c>
      <c r="N14" s="49">
        <f t="shared" si="0"/>
        <v>1.0606720055710306</v>
      </c>
      <c r="O14" s="12" t="e">
        <f t="shared" si="1"/>
        <v>#DIV/0!</v>
      </c>
      <c r="P14" s="12">
        <f t="shared" si="2"/>
        <v>1.0904938271604938</v>
      </c>
      <c r="Q14" s="10">
        <f t="shared" si="3"/>
        <v>0</v>
      </c>
      <c r="R14" s="6">
        <v>5.6</v>
      </c>
      <c r="S14" s="25">
        <f t="shared" si="4"/>
        <v>348.5</v>
      </c>
      <c r="U14" s="1"/>
      <c r="V14" s="1"/>
    </row>
    <row r="15" spans="2:22" ht="17.100000000000001" customHeight="1" x14ac:dyDescent="0.25">
      <c r="B15" s="15" t="s">
        <v>5</v>
      </c>
      <c r="C15" s="11">
        <v>12402.1</v>
      </c>
      <c r="D15" s="46">
        <v>9168.4</v>
      </c>
      <c r="E15" s="46">
        <v>7096.4</v>
      </c>
      <c r="F15" s="47"/>
      <c r="G15" s="47"/>
      <c r="H15" s="47"/>
      <c r="I15" s="48">
        <v>2243.5</v>
      </c>
      <c r="J15" s="47">
        <v>9446.7000000000007</v>
      </c>
      <c r="K15" s="47"/>
      <c r="L15" s="47"/>
      <c r="M15" s="47">
        <v>842</v>
      </c>
      <c r="N15" s="49">
        <f t="shared" si="0"/>
        <v>1.0303542602853279</v>
      </c>
      <c r="O15" s="12" t="e">
        <f t="shared" si="1"/>
        <v>#DIV/0!</v>
      </c>
      <c r="P15" s="12">
        <f t="shared" si="2"/>
        <v>0.37530644082906173</v>
      </c>
      <c r="Q15" s="10">
        <f t="shared" si="3"/>
        <v>0</v>
      </c>
      <c r="R15" s="6">
        <v>36.6</v>
      </c>
      <c r="S15" s="21">
        <f t="shared" si="4"/>
        <v>278.30000000000109</v>
      </c>
      <c r="U15" s="1"/>
      <c r="V15" s="1"/>
    </row>
    <row r="16" spans="2:22" ht="17.100000000000001" customHeight="1" x14ac:dyDescent="0.2">
      <c r="B16" s="16" t="s">
        <v>10</v>
      </c>
      <c r="C16" s="11">
        <v>3548.9</v>
      </c>
      <c r="D16" s="46">
        <v>1904.2</v>
      </c>
      <c r="E16" s="46">
        <v>1785.7</v>
      </c>
      <c r="F16" s="47"/>
      <c r="G16" s="47"/>
      <c r="H16" s="47"/>
      <c r="I16" s="48">
        <v>829</v>
      </c>
      <c r="J16" s="47">
        <v>3072.3</v>
      </c>
      <c r="K16" s="47"/>
      <c r="L16" s="47"/>
      <c r="M16" s="47">
        <v>328.3</v>
      </c>
      <c r="N16" s="49">
        <f t="shared" si="0"/>
        <v>1.6134334628715472</v>
      </c>
      <c r="O16" s="12" t="e">
        <f t="shared" si="1"/>
        <v>#DIV/0!</v>
      </c>
      <c r="P16" s="12">
        <f t="shared" si="2"/>
        <v>0.39601930036188182</v>
      </c>
      <c r="Q16" s="10">
        <f t="shared" si="3"/>
        <v>0</v>
      </c>
      <c r="R16" s="6">
        <v>35.1</v>
      </c>
      <c r="S16" s="25">
        <f t="shared" si="4"/>
        <v>1168.1000000000001</v>
      </c>
      <c r="U16" s="1"/>
      <c r="V16" s="1"/>
    </row>
    <row r="17" spans="2:22" ht="17.100000000000001" customHeight="1" x14ac:dyDescent="0.25">
      <c r="B17" s="15" t="s">
        <v>6</v>
      </c>
      <c r="C17" s="11">
        <v>8504.2999999999993</v>
      </c>
      <c r="D17" s="46">
        <v>7963.3</v>
      </c>
      <c r="E17" s="46">
        <v>4874.3</v>
      </c>
      <c r="F17" s="47"/>
      <c r="G17" s="47"/>
      <c r="H17" s="47"/>
      <c r="I17" s="48">
        <v>3439</v>
      </c>
      <c r="J17" s="47">
        <v>8564.2000000000007</v>
      </c>
      <c r="K17" s="47"/>
      <c r="L17" s="47"/>
      <c r="M17" s="47">
        <v>2917.7</v>
      </c>
      <c r="N17" s="49">
        <f t="shared" si="0"/>
        <v>1.0754586666331798</v>
      </c>
      <c r="O17" s="12" t="e">
        <f t="shared" si="1"/>
        <v>#DIV/0!</v>
      </c>
      <c r="P17" s="12">
        <f t="shared" si="2"/>
        <v>0.84841523698749632</v>
      </c>
      <c r="Q17" s="10">
        <f t="shared" si="3"/>
        <v>0</v>
      </c>
      <c r="R17" s="6">
        <v>23.4</v>
      </c>
      <c r="S17" s="25">
        <f t="shared" si="4"/>
        <v>600.90000000000055</v>
      </c>
      <c r="U17" s="1"/>
      <c r="V17" s="1"/>
    </row>
    <row r="18" spans="2:22" ht="14.25" x14ac:dyDescent="0.2">
      <c r="B18" s="17" t="s">
        <v>8</v>
      </c>
      <c r="C18" s="19">
        <f t="shared" ref="C18:I18" si="5">C10+C11+C12+C13+C14+C15+C16+C17</f>
        <v>77493.600000000006</v>
      </c>
      <c r="D18" s="43">
        <f t="shared" ref="D18:E18" si="6">D10+D11+D12+D13+D14+D15+D16+D17</f>
        <v>58964.1</v>
      </c>
      <c r="E18" s="43">
        <f t="shared" si="6"/>
        <v>44565</v>
      </c>
      <c r="F18" s="43">
        <f t="shared" si="5"/>
        <v>0</v>
      </c>
      <c r="G18" s="43">
        <f t="shared" si="5"/>
        <v>0</v>
      </c>
      <c r="H18" s="43">
        <f t="shared" si="5"/>
        <v>0</v>
      </c>
      <c r="I18" s="43">
        <f t="shared" si="5"/>
        <v>14088</v>
      </c>
      <c r="J18" s="43">
        <f>SUM(J10:J17)</f>
        <v>64902.099999999991</v>
      </c>
      <c r="K18" s="43">
        <f t="shared" ref="K18:L18" si="7">K10+K11+K12+K13+K14+K15+K16+K17</f>
        <v>0</v>
      </c>
      <c r="L18" s="43">
        <f t="shared" si="7"/>
        <v>0</v>
      </c>
      <c r="M18" s="43">
        <f>SUM(M10:M17)</f>
        <v>14331.899999999998</v>
      </c>
      <c r="N18" s="45">
        <f t="shared" si="0"/>
        <v>1.1007053444383954</v>
      </c>
      <c r="O18" s="20" t="e">
        <f t="shared" si="1"/>
        <v>#DIV/0!</v>
      </c>
      <c r="P18" s="20">
        <f t="shared" si="2"/>
        <v>1.0173126064735944</v>
      </c>
      <c r="Q18" s="20">
        <f t="shared" si="3"/>
        <v>0</v>
      </c>
      <c r="R18" s="22">
        <f>SUM(R10:R17)</f>
        <v>665.50000000000011</v>
      </c>
      <c r="S18" s="21">
        <f t="shared" si="4"/>
        <v>5937.9999999999927</v>
      </c>
      <c r="U18" s="1"/>
      <c r="V18" s="1"/>
    </row>
    <row r="19" spans="2:22" ht="22.15" customHeight="1" x14ac:dyDescent="0.2">
      <c r="B19" s="17" t="s">
        <v>7</v>
      </c>
      <c r="C19" s="19">
        <f t="shared" ref="C19:L19" si="8">C9+C18</f>
        <v>184312</v>
      </c>
      <c r="D19" s="43">
        <f t="shared" ref="D19:E19" si="9">D9+D18</f>
        <v>173928.8</v>
      </c>
      <c r="E19" s="43">
        <f t="shared" si="9"/>
        <v>137429.1</v>
      </c>
      <c r="F19" s="43">
        <f>F9+F18</f>
        <v>0</v>
      </c>
      <c r="G19" s="43">
        <f t="shared" ref="G19:H19" si="10">G9+G18</f>
        <v>0</v>
      </c>
      <c r="H19" s="43">
        <f t="shared" si="10"/>
        <v>0</v>
      </c>
      <c r="I19" s="43">
        <f t="shared" si="8"/>
        <v>35198.6</v>
      </c>
      <c r="J19" s="43">
        <f>J9+J18</f>
        <v>181705.5</v>
      </c>
      <c r="K19" s="43">
        <f t="shared" si="8"/>
        <v>0</v>
      </c>
      <c r="L19" s="43">
        <f t="shared" si="8"/>
        <v>0</v>
      </c>
      <c r="M19" s="43">
        <f>M9+M18</f>
        <v>38879.699999999997</v>
      </c>
      <c r="N19" s="45">
        <f t="shared" si="0"/>
        <v>1.0447119740951472</v>
      </c>
      <c r="O19" s="20" t="e">
        <f t="shared" si="1"/>
        <v>#DIV/0!</v>
      </c>
      <c r="P19" s="20">
        <f t="shared" si="2"/>
        <v>1.1045808640116368</v>
      </c>
      <c r="Q19" s="20">
        <f t="shared" si="3"/>
        <v>0</v>
      </c>
      <c r="R19" s="23">
        <f>R18+R9</f>
        <v>1368.2000000000003</v>
      </c>
      <c r="S19" s="21">
        <f t="shared" si="4"/>
        <v>7776.7000000000116</v>
      </c>
      <c r="U19" s="1"/>
      <c r="V19" s="1"/>
    </row>
    <row r="20" spans="2:22" ht="15.75" x14ac:dyDescent="0.25"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</row>
    <row r="21" spans="2:22" ht="15.75" x14ac:dyDescent="0.25"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</row>
    <row r="22" spans="2:22" ht="15.75" x14ac:dyDescent="0.25">
      <c r="B22" s="7" t="s">
        <v>18</v>
      </c>
      <c r="C22" s="7"/>
      <c r="D22" s="7"/>
      <c r="E22" s="7"/>
      <c r="F22" s="8"/>
      <c r="G22" s="8"/>
      <c r="H22" s="8"/>
      <c r="I22" s="8"/>
      <c r="J22" s="8"/>
      <c r="K22" s="8"/>
      <c r="L22" s="8"/>
      <c r="M22" s="8"/>
      <c r="N22" s="8" t="s">
        <v>16</v>
      </c>
      <c r="O22" s="8"/>
      <c r="P22" s="26" t="s">
        <v>16</v>
      </c>
      <c r="Q22" s="26"/>
      <c r="R22" s="26"/>
      <c r="S22" s="26"/>
    </row>
    <row r="23" spans="2:22" ht="15" customHeight="1" x14ac:dyDescent="0.2">
      <c r="B23" s="9"/>
      <c r="C23" s="4"/>
      <c r="D23" s="4"/>
      <c r="E23" s="4"/>
      <c r="F23" s="4"/>
      <c r="G23" s="4"/>
      <c r="H23" s="4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2:22" hidden="1" x14ac:dyDescent="0.2">
      <c r="B24" s="9"/>
      <c r="C24" s="4"/>
      <c r="D24" s="4"/>
      <c r="E24" s="4"/>
      <c r="F24" s="4"/>
      <c r="G24" s="4"/>
      <c r="H24" s="4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2:22" hidden="1" x14ac:dyDescent="0.2"/>
    <row r="30" spans="2:22" x14ac:dyDescent="0.2">
      <c r="B30" s="9" t="s">
        <v>19</v>
      </c>
    </row>
    <row r="31" spans="2:22" x14ac:dyDescent="0.2">
      <c r="B31" s="9">
        <v>26494</v>
      </c>
    </row>
  </sheetData>
  <mergeCells count="25">
    <mergeCell ref="C2:P2"/>
    <mergeCell ref="B3:S3"/>
    <mergeCell ref="B5:S5"/>
    <mergeCell ref="B6:B8"/>
    <mergeCell ref="C6:C8"/>
    <mergeCell ref="F6:F8"/>
    <mergeCell ref="G6:G8"/>
    <mergeCell ref="H6:H8"/>
    <mergeCell ref="I6:I8"/>
    <mergeCell ref="J6:J8"/>
    <mergeCell ref="C4:P4"/>
    <mergeCell ref="D6:D8"/>
    <mergeCell ref="R6:R8"/>
    <mergeCell ref="P22:S22"/>
    <mergeCell ref="K6:K8"/>
    <mergeCell ref="L6:L8"/>
    <mergeCell ref="M6:M8"/>
    <mergeCell ref="N6:N8"/>
    <mergeCell ref="O6:O8"/>
    <mergeCell ref="P6:P8"/>
    <mergeCell ref="Q6:Q8"/>
    <mergeCell ref="S6:S8"/>
    <mergeCell ref="B20:S20"/>
    <mergeCell ref="B21:S21"/>
    <mergeCell ref="E6:E8"/>
  </mergeCells>
  <pageMargins left="0.70866141732283472" right="0.70866141732283472" top="0.74803149606299213" bottom="0.74803149606299213" header="0.31496062992125984" footer="0.31496062992125984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9мес2024</vt:lpstr>
      <vt:lpstr>'9мес2024'!Область_печати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2024-08-08T05:40:43Z</cp:lastPrinted>
  <dcterms:created xsi:type="dcterms:W3CDTF">2008-03-05T11:44:42Z</dcterms:created>
  <dcterms:modified xsi:type="dcterms:W3CDTF">2024-10-15T04:57:09Z</dcterms:modified>
</cp:coreProperties>
</file>